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"/>
    </mc:Choice>
  </mc:AlternateContent>
  <xr:revisionPtr revIDLastSave="0" documentId="13_ncr:1_{81603CFC-BACD-40B0-A521-FF559F3F46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xecutive Dashboard" sheetId="1" r:id="rId1"/>
    <sheet name="Data Program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2" l="1"/>
  <c r="E16" i="2"/>
  <c r="D16" i="2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F6" i="1"/>
  <c r="D6" i="1"/>
  <c r="F16" i="2" l="1"/>
  <c r="B6" i="1" s="1"/>
  <c r="G6" i="2"/>
  <c r="G16" i="2" s="1"/>
</calcChain>
</file>

<file path=xl/sharedStrings.xml><?xml version="1.0" encoding="utf-8"?>
<sst xmlns="http://schemas.openxmlformats.org/spreadsheetml/2006/main" count="35" uniqueCount="35">
  <si>
    <t>ALHAZMI LEARNING - EXECUTIVE FINANCIAL DASHBOARD</t>
  </si>
  <si>
    <t>Founder &amp; CEO: Muhammad Fery Al Hazmi, B.A. | Periode Laporan 2026</t>
  </si>
  <si>
    <t>TOTAL GROSS REVENUE</t>
  </si>
  <si>
    <t>TOTAL PESERTA AKTIF</t>
  </si>
  <si>
    <t>RATING KEPUASAN (CSAT)</t>
  </si>
  <si>
    <t>MODEL PERFORMA PROGRAM EDUKASI SYARIAH</t>
  </si>
  <si>
    <t>ALHAZMI LEARNING &amp;bull; Founder &amp; CEO: Muhammad Fery Al Hazmi, B.A.</t>
  </si>
  <si>
    <t>ID</t>
  </si>
  <si>
    <t>Nama Program Edukasi</t>
  </si>
  <si>
    <t>Harga / Pax</t>
  </si>
  <si>
    <t>Peserta</t>
  </si>
  <si>
    <t>Gross Revenue</t>
  </si>
  <si>
    <t>Nett Profit (55%)</t>
  </si>
  <si>
    <t>CSAT Rating</t>
  </si>
  <si>
    <t>PRG-01</t>
  </si>
  <si>
    <t>Persiapan Seleksi LIPIA Level Lanjutan</t>
  </si>
  <si>
    <t>PRG-02</t>
  </si>
  <si>
    <t>Fikih Muamalah &amp; Fintech Syariah</t>
  </si>
  <si>
    <t>PRG-03</t>
  </si>
  <si>
    <t>Dasar Bahasa Arab Nahwu-Shorof</t>
  </si>
  <si>
    <t>PRG-04</t>
  </si>
  <si>
    <t>Ushul Fiqih &amp; Kaidah Fiqhiyyah</t>
  </si>
  <si>
    <t>PRG-05</t>
  </si>
  <si>
    <t>Ulumul Quran &amp; Metode Tafsir</t>
  </si>
  <si>
    <t>PRG-06</t>
  </si>
  <si>
    <t>Musthalah Hadis &amp; Critical Reading</t>
  </si>
  <si>
    <t>PRG-07</t>
  </si>
  <si>
    <t>Fikih Jinayah &amp; Siyasah Syar'iyyah</t>
  </si>
  <si>
    <t>PRG-08</t>
  </si>
  <si>
    <t>Tahsin &amp; Qira'at Standard Al-Azhar</t>
  </si>
  <si>
    <t>PRG-09</t>
  </si>
  <si>
    <t>Manajemen Wakaf &amp; Zakat Modern</t>
  </si>
  <si>
    <t>PRG-10</t>
  </si>
  <si>
    <t>Studi Kitab Turats Tematik</t>
  </si>
  <si>
    <t>TOTAL / 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</si>
</sst>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p#,##0"/>
    <numFmt numFmtId="165" formatCode="#,##0\ &quot;Peserta&quot;"/>
    <numFmt numFmtId="166" formatCode="0.00\ &quot;★&quot;"/>
  </numFmts>
  <fonts count="9" x14ac:knownFonts="1">
    <font>
      <sz val="11"/>
      <color theme="1"/>
      <name val="Calibri"/>
      <family val="2"/>
      <scheme val="minor"/>
    </font>
    <font>
      <b/>
      <sz val="15"/>
      <color rgb="FFFFFFFF"/>
      <name val="Segoe UI"/>
    </font>
    <font>
      <i/>
      <sz val="10"/>
      <color rgb="FF10B981"/>
      <name val="Segoe UI"/>
    </font>
    <font>
      <b/>
      <sz val="9"/>
      <color rgb="FF0F5257"/>
      <name val="Segoe UI"/>
    </font>
    <font>
      <b/>
      <sz val="16"/>
      <color rgb="FF0F5257"/>
      <name val="Segoe UI"/>
    </font>
    <font>
      <b/>
      <sz val="13"/>
      <color rgb="FF0F5257"/>
      <name val="Segoe UI"/>
    </font>
    <font>
      <b/>
      <sz val="11"/>
      <color rgb="FFFFFFFF"/>
      <name val="Segoe UI"/>
    </font>
    <font>
      <sz val="10"/>
      <color rgb="FF334155"/>
      <name val="Segoe UI"/>
    </font>
    <font>
      <b/>
      <sz val="11"/>
      <color rgb="FF0F172A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0F5257"/>
        <bgColor rgb="FF0F5257"/>
      </patternFill>
    </fill>
    <fill>
      <patternFill patternType="solid">
        <fgColor rgb="FFD1FAE5"/>
        <bgColor rgb="FFD1FAE5"/>
      </patternFill>
    </fill>
    <fill>
      <patternFill patternType="solid">
        <fgColor rgb="FFF8FAFC"/>
        <bgColor rgb="FFF8FAFC"/>
      </patternFill>
    </fill>
  </fills>
  <borders count="2">
    <border>
      <left/>
      <right/>
      <top/>
      <bottom/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/>
    <xf numFmtId="0" fontId="2" fillId="0" borderId="0" xfId="0" applyFont="1"/>
    <xf numFmtId="0" fontId="6" fillId="2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164" fontId="7" fillId="4" borderId="1" xfId="0" applyNumberFormat="1" applyFont="1" applyFill="1" applyBorder="1"/>
    <xf numFmtId="3" fontId="7" fillId="4" borderId="1" xfId="0" applyNumberFormat="1" applyFont="1" applyFill="1" applyBorder="1"/>
    <xf numFmtId="2" fontId="7" fillId="4" borderId="1" xfId="0" applyNumberFormat="1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0" applyNumberFormat="1" applyFont="1" applyBorder="1"/>
    <xf numFmtId="3" fontId="7" fillId="0" borderId="1" xfId="0" applyNumberFormat="1" applyFont="1" applyBorder="1"/>
    <xf numFmtId="2" fontId="7" fillId="0" borderId="1" xfId="0" applyNumberFormat="1" applyFont="1" applyBorder="1"/>
    <xf numFmtId="164" fontId="8" fillId="3" borderId="1" xfId="0" applyNumberFormat="1" applyFont="1" applyFill="1" applyBorder="1"/>
    <xf numFmtId="3" fontId="8" fillId="3" borderId="1" xfId="0" applyNumberFormat="1" applyFont="1" applyFill="1" applyBorder="1"/>
    <xf numFmtId="2" fontId="8" fillId="3" borderId="1" xfId="0" applyNumberFormat="1" applyFont="1" applyFill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6" fontId="4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Gross Revenue per Program (Rp)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'Data Program'!$F$5</c:f>
              <c:strCache>
                <c:ptCount val="1"/>
                <c:pt idx="0">
                  <c:v>Gross Revenue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'Data Program'!$C$6:$C$15</c:f>
              <c:strCache>
                <c:ptCount val="10"/>
                <c:pt idx="0">
                  <c:v>Persiapan Seleksi LIPIA Level Lanjutan</c:v>
                </c:pt>
                <c:pt idx="1">
                  <c:v>Fikih Muamalah &amp; Fintech Syariah</c:v>
                </c:pt>
                <c:pt idx="2">
                  <c:v>Dasar Bahasa Arab Nahwu-Shorof</c:v>
                </c:pt>
                <c:pt idx="3">
                  <c:v>Ushul Fiqih &amp; Kaidah Fiqhiyyah</c:v>
                </c:pt>
                <c:pt idx="4">
                  <c:v>Ulumul Quran &amp; Metode Tafsir</c:v>
                </c:pt>
                <c:pt idx="5">
                  <c:v>Musthalah Hadis &amp; Critical Reading</c:v>
                </c:pt>
                <c:pt idx="6">
                  <c:v>Fikih Jinayah &amp; Siyasah Syar'iyyah</c:v>
                </c:pt>
                <c:pt idx="7">
                  <c:v>Tahsin &amp; Qira'at Standard Al-Azhar</c:v>
                </c:pt>
                <c:pt idx="8">
                  <c:v>Manajemen Wakaf &amp; Zakat Modern</c:v>
                </c:pt>
                <c:pt idx="9">
                  <c:v>Studi Kitab Turats Tematik</c:v>
                </c:pt>
              </c:strCache>
            </c:strRef>
          </c:cat>
          <c:val>
            <c:numRef>
              <c:f>'Data Program'!$F$6:$F$15</c:f>
              <c:numCache>
                <c:formatCode>\R\p#,##0</c:formatCode>
                <c:ptCount val="10"/>
                <c:pt idx="0">
                  <c:v>135000000</c:v>
                </c:pt>
                <c:pt idx="1">
                  <c:v>90000000</c:v>
                </c:pt>
                <c:pt idx="2">
                  <c:v>77000000</c:v>
                </c:pt>
                <c:pt idx="3">
                  <c:v>54000000</c:v>
                </c:pt>
                <c:pt idx="4">
                  <c:v>56000000</c:v>
                </c:pt>
                <c:pt idx="5">
                  <c:v>49500000</c:v>
                </c:pt>
                <c:pt idx="6">
                  <c:v>47500000</c:v>
                </c:pt>
                <c:pt idx="7">
                  <c:v>48000000</c:v>
                </c:pt>
                <c:pt idx="8">
                  <c:v>46750000</c:v>
                </c:pt>
                <c:pt idx="9">
                  <c:v>48750000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6-4465-84F4-F9890ED3C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numFmt formatCode="\R\p#,##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0</xdr:rowOff>
    </xdr:from>
    <xdr:ext cx="5760000" cy="34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6"/>
  <sheetViews>
    <sheetView tabSelected="1" zoomScale="256" workbookViewId="0"/>
  </sheetViews>
  <sheetFormatPr defaultRowHeight="15" x14ac:dyDescent="0.25"/>
  <cols>
    <col min="1" max="1" width="14" customWidth="1"/>
    <col min="2" max="2" width="69" customWidth="1"/>
    <col min="3" max="3" width="14" customWidth="1"/>
    <col min="4" max="4" width="22" customWidth="1"/>
    <col min="5" max="5" width="14" customWidth="1"/>
    <col min="6" max="6" width="25" customWidth="1"/>
    <col min="7" max="7" width="14" customWidth="1"/>
  </cols>
  <sheetData>
    <row r="2" spans="2:7" ht="24" x14ac:dyDescent="0.25">
      <c r="B2" s="19" t="s">
        <v>0</v>
      </c>
      <c r="C2" s="18"/>
      <c r="D2" s="18"/>
      <c r="E2" s="18"/>
      <c r="F2" s="18"/>
      <c r="G2" s="18"/>
    </row>
    <row r="3" spans="2:7" x14ac:dyDescent="0.25">
      <c r="B3" s="17" t="s">
        <v>1</v>
      </c>
      <c r="C3" s="18"/>
      <c r="D3" s="18"/>
      <c r="E3" s="18"/>
      <c r="F3" s="18"/>
      <c r="G3" s="18"/>
    </row>
    <row r="5" spans="2:7" x14ac:dyDescent="0.25">
      <c r="B5" s="23" t="s">
        <v>2</v>
      </c>
      <c r="C5" s="21"/>
      <c r="D5" s="23" t="s">
        <v>3</v>
      </c>
      <c r="E5" s="21"/>
      <c r="F5" s="23" t="s">
        <v>4</v>
      </c>
      <c r="G5" s="21"/>
    </row>
    <row r="6" spans="2:7" ht="25.5" x14ac:dyDescent="0.25">
      <c r="B6" s="20">
        <f>'Data Program'!F16</f>
        <v>652500000</v>
      </c>
      <c r="C6" s="21"/>
      <c r="D6" s="22">
        <f>'Data Program'!E16</f>
        <v>1335</v>
      </c>
      <c r="E6" s="21"/>
      <c r="F6" s="24">
        <f>'Data Program'!H16</f>
        <v>4.8479999999999999</v>
      </c>
      <c r="G6" s="21"/>
    </row>
  </sheetData>
  <mergeCells count="8">
    <mergeCell ref="B3:G3"/>
    <mergeCell ref="B2:G2"/>
    <mergeCell ref="B6:C6"/>
    <mergeCell ref="D6:E6"/>
    <mergeCell ref="B5:C5"/>
    <mergeCell ref="F5:G5"/>
    <mergeCell ref="D5:E5"/>
    <mergeCell ref="F6:G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workbookViewId="0"/>
  </sheetViews>
  <sheetFormatPr defaultRowHeight="15" x14ac:dyDescent="0.25"/>
  <cols>
    <col min="1" max="1" width="14" customWidth="1"/>
    <col min="2" max="2" width="70" customWidth="1"/>
    <col min="3" max="3" width="38" customWidth="1"/>
    <col min="4" max="4" width="19" customWidth="1"/>
    <col min="5" max="5" width="15" customWidth="1"/>
    <col min="6" max="6" width="16" customWidth="1"/>
    <col min="7" max="7" width="20" customWidth="1"/>
    <col min="8" max="8" width="19" customWidth="1"/>
  </cols>
  <sheetData>
    <row r="2" spans="2:8" ht="18.75" x14ac:dyDescent="0.35">
      <c r="B2" s="1" t="s">
        <v>5</v>
      </c>
    </row>
    <row r="3" spans="2:8" x14ac:dyDescent="0.25">
      <c r="B3" s="2" t="s">
        <v>6</v>
      </c>
    </row>
    <row r="5" spans="2:8" ht="16.5" x14ac:dyDescent="0.25">
      <c r="B5" s="3" t="s">
        <v>7</v>
      </c>
      <c r="C5" s="3" t="s">
        <v>8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</row>
    <row r="6" spans="2:8" x14ac:dyDescent="0.25">
      <c r="B6" s="4" t="s">
        <v>14</v>
      </c>
      <c r="C6" s="5" t="s">
        <v>15</v>
      </c>
      <c r="D6" s="6">
        <v>750000</v>
      </c>
      <c r="E6" s="7">
        <v>180</v>
      </c>
      <c r="F6" s="6">
        <f t="shared" ref="F6:F15" si="0">D6*E6</f>
        <v>135000000</v>
      </c>
      <c r="G6" s="6">
        <f t="shared" ref="G6:G15" si="1">F6*0.55</f>
        <v>74250000</v>
      </c>
      <c r="H6" s="8">
        <v>4.92</v>
      </c>
    </row>
    <row r="7" spans="2:8" x14ac:dyDescent="0.25">
      <c r="B7" s="9" t="s">
        <v>16</v>
      </c>
      <c r="C7" s="10" t="s">
        <v>17</v>
      </c>
      <c r="D7" s="11">
        <v>600000</v>
      </c>
      <c r="E7" s="12">
        <v>150</v>
      </c>
      <c r="F7" s="11">
        <f t="shared" si="0"/>
        <v>90000000</v>
      </c>
      <c r="G7" s="11">
        <f t="shared" si="1"/>
        <v>49500000.000000007</v>
      </c>
      <c r="H7" s="13">
        <v>4.88</v>
      </c>
    </row>
    <row r="8" spans="2:8" x14ac:dyDescent="0.25">
      <c r="B8" s="4" t="s">
        <v>18</v>
      </c>
      <c r="C8" s="5" t="s">
        <v>19</v>
      </c>
      <c r="D8" s="6">
        <v>350000</v>
      </c>
      <c r="E8" s="7">
        <v>220</v>
      </c>
      <c r="F8" s="6">
        <f t="shared" si="0"/>
        <v>77000000</v>
      </c>
      <c r="G8" s="6">
        <f t="shared" si="1"/>
        <v>42350000</v>
      </c>
      <c r="H8" s="8">
        <v>4.8499999999999996</v>
      </c>
    </row>
    <row r="9" spans="2:8" x14ac:dyDescent="0.25">
      <c r="B9" s="9" t="s">
        <v>20</v>
      </c>
      <c r="C9" s="10" t="s">
        <v>21</v>
      </c>
      <c r="D9" s="11">
        <v>450000</v>
      </c>
      <c r="E9" s="12">
        <v>120</v>
      </c>
      <c r="F9" s="11">
        <f t="shared" si="0"/>
        <v>54000000</v>
      </c>
      <c r="G9" s="11">
        <f t="shared" si="1"/>
        <v>29700000.000000004</v>
      </c>
      <c r="H9" s="13">
        <v>4.8</v>
      </c>
    </row>
    <row r="10" spans="2:8" x14ac:dyDescent="0.25">
      <c r="B10" s="4" t="s">
        <v>22</v>
      </c>
      <c r="C10" s="5" t="s">
        <v>23</v>
      </c>
      <c r="D10" s="6">
        <v>400000</v>
      </c>
      <c r="E10" s="7">
        <v>140</v>
      </c>
      <c r="F10" s="6">
        <f t="shared" si="0"/>
        <v>56000000</v>
      </c>
      <c r="G10" s="6">
        <f t="shared" si="1"/>
        <v>30800000.000000004</v>
      </c>
      <c r="H10" s="8">
        <v>4.82</v>
      </c>
    </row>
    <row r="11" spans="2:8" x14ac:dyDescent="0.25">
      <c r="B11" s="9" t="s">
        <v>24</v>
      </c>
      <c r="C11" s="10" t="s">
        <v>25</v>
      </c>
      <c r="D11" s="11">
        <v>450000</v>
      </c>
      <c r="E11" s="12">
        <v>110</v>
      </c>
      <c r="F11" s="11">
        <f t="shared" si="0"/>
        <v>49500000</v>
      </c>
      <c r="G11" s="11">
        <f t="shared" si="1"/>
        <v>27225000.000000004</v>
      </c>
      <c r="H11" s="13">
        <v>4.79</v>
      </c>
    </row>
    <row r="12" spans="2:8" x14ac:dyDescent="0.25">
      <c r="B12" s="4" t="s">
        <v>26</v>
      </c>
      <c r="C12" s="5" t="s">
        <v>27</v>
      </c>
      <c r="D12" s="6">
        <v>500000</v>
      </c>
      <c r="E12" s="7">
        <v>95</v>
      </c>
      <c r="F12" s="6">
        <f t="shared" si="0"/>
        <v>47500000</v>
      </c>
      <c r="G12" s="6">
        <f t="shared" si="1"/>
        <v>26125000.000000004</v>
      </c>
      <c r="H12" s="8">
        <v>4.8099999999999996</v>
      </c>
    </row>
    <row r="13" spans="2:8" x14ac:dyDescent="0.25">
      <c r="B13" s="9" t="s">
        <v>28</v>
      </c>
      <c r="C13" s="10" t="s">
        <v>29</v>
      </c>
      <c r="D13" s="11">
        <v>300000</v>
      </c>
      <c r="E13" s="12">
        <v>160</v>
      </c>
      <c r="F13" s="11">
        <f t="shared" si="0"/>
        <v>48000000</v>
      </c>
      <c r="G13" s="11">
        <f t="shared" si="1"/>
        <v>26400000.000000004</v>
      </c>
      <c r="H13" s="13">
        <v>4.9000000000000004</v>
      </c>
    </row>
    <row r="14" spans="2:8" x14ac:dyDescent="0.25">
      <c r="B14" s="4" t="s">
        <v>30</v>
      </c>
      <c r="C14" s="5" t="s">
        <v>31</v>
      </c>
      <c r="D14" s="6">
        <v>550000</v>
      </c>
      <c r="E14" s="7">
        <v>85</v>
      </c>
      <c r="F14" s="6">
        <f t="shared" si="0"/>
        <v>46750000</v>
      </c>
      <c r="G14" s="6">
        <f t="shared" si="1"/>
        <v>25712500.000000004</v>
      </c>
      <c r="H14" s="8">
        <v>4.84</v>
      </c>
    </row>
    <row r="15" spans="2:8" x14ac:dyDescent="0.25">
      <c r="B15" s="9" t="s">
        <v>32</v>
      </c>
      <c r="C15" s="10" t="s">
        <v>33</v>
      </c>
      <c r="D15" s="11">
        <v>650000</v>
      </c>
      <c r="E15" s="12">
        <v>75</v>
      </c>
      <c r="F15" s="11">
        <f t="shared" si="0"/>
        <v>48750000</v>
      </c>
      <c r="G15" s="11">
        <f t="shared" si="1"/>
        <v>26812500.000000004</v>
      </c>
      <c r="H15" s="13">
        <v>4.87</v>
      </c>
    </row>
    <row r="16" spans="2:8" ht="16.5" x14ac:dyDescent="0.3">
      <c r="B16" s="25" t="s">
        <v>34</v>
      </c>
      <c r="C16" s="26"/>
      <c r="D16" s="14">
        <f>AVERAGE(D6:D15)</f>
        <v>500000</v>
      </c>
      <c r="E16" s="15">
        <f>SUM(E6:E15)</f>
        <v>1335</v>
      </c>
      <c r="F16" s="14">
        <f>SUM(F6:F15)</f>
        <v>652500000</v>
      </c>
      <c r="G16" s="14">
        <f>SUM(G6:G15)</f>
        <v>358875000</v>
      </c>
      <c r="H16" s="16">
        <f>AVERAGE(H6:H15)</f>
        <v>4.8479999999999999</v>
      </c>
    </row>
  </sheetData>
  <mergeCells count="1">
    <mergeCell ref="B16:C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Executive Dashboard</vt:lpstr>
      <vt:lpstr>Data 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محمد فيري الحزمي</cp:lastModifiedBy>
  <dcterms:created xsi:type="dcterms:W3CDTF">2026-08-24T15:36:14Z</dcterms:created>
  <dcterms:modified xsi:type="dcterms:W3CDTF">2026-08-24T15:44:01Z</dcterms:modified>
</cp:coreProperties>
</file>